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erbrugman/Downloads/"/>
    </mc:Choice>
  </mc:AlternateContent>
  <xr:revisionPtr revIDLastSave="0" documentId="8_{643D5628-6804-3D4B-94ED-EC3EA9513F3E}" xr6:coauthVersionLast="47" xr6:coauthVersionMax="47" xr10:uidLastSave="{00000000-0000-0000-0000-000000000000}"/>
  <bookViews>
    <workbookView xWindow="0" yWindow="680" windowWidth="28800" windowHeight="16560" tabRatio="974" xr2:uid="{23070942-62CE-4E87-9395-8F692645A22F}"/>
  </bookViews>
  <sheets>
    <sheet name="Footprint ABS Beckers &amp; Mulder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1" l="1"/>
  <c r="H15" i="11"/>
  <c r="H14" i="11"/>
  <c r="H13" i="11"/>
  <c r="H12" i="11"/>
  <c r="H11" i="11"/>
  <c r="H10" i="11"/>
  <c r="H9" i="11"/>
  <c r="H8" i="11"/>
  <c r="H7" i="11"/>
  <c r="H6" i="11"/>
  <c r="H5" i="11"/>
  <c r="H4" i="11"/>
  <c r="F39" i="11"/>
  <c r="F38" i="11"/>
  <c r="F37" i="11"/>
  <c r="F36" i="11"/>
  <c r="F35" i="11"/>
  <c r="F34" i="11"/>
  <c r="F33" i="11"/>
  <c r="F32" i="11"/>
  <c r="F31" i="11"/>
  <c r="F30" i="11"/>
  <c r="F29" i="11"/>
  <c r="H17" i="11" l="1"/>
  <c r="F42" i="11"/>
  <c r="C66" i="11" l="1"/>
  <c r="C65" i="11"/>
  <c r="F47" i="11"/>
  <c r="F45" i="11"/>
  <c r="F46" i="11" s="1"/>
  <c r="C48" i="11" s="1"/>
  <c r="D77" i="11" s="1"/>
  <c r="F41" i="11"/>
  <c r="C47" i="11"/>
  <c r="D78" i="11" s="1"/>
  <c r="G18" i="11"/>
  <c r="F18" i="11"/>
  <c r="E18" i="11"/>
  <c r="D18" i="11"/>
  <c r="D21" i="11" s="1"/>
  <c r="D22" i="11" s="1"/>
  <c r="C18" i="11"/>
  <c r="C21" i="11" s="1"/>
  <c r="C22" i="11" s="1"/>
  <c r="G17" i="11"/>
  <c r="F17" i="11"/>
  <c r="E17" i="11"/>
  <c r="D17" i="11"/>
  <c r="C17" i="11"/>
  <c r="E21" i="11" l="1"/>
  <c r="E22" i="11" s="1"/>
  <c r="F21" i="11"/>
  <c r="F22" i="11" s="1"/>
  <c r="G21" i="11"/>
  <c r="G22" i="11" s="1"/>
  <c r="F48" i="11"/>
  <c r="H18" i="11"/>
  <c r="D66" i="11"/>
  <c r="D68" i="11" s="1"/>
  <c r="D69" i="11" s="1"/>
  <c r="D65" i="11"/>
  <c r="C68" i="11"/>
  <c r="C69" i="11" s="1"/>
  <c r="C70" i="11" l="1"/>
  <c r="E78" i="11" s="1"/>
  <c r="C71" i="11"/>
  <c r="E77" i="11" s="1"/>
  <c r="C23" i="11"/>
  <c r="C78" i="11" s="1"/>
  <c r="H21" i="11"/>
  <c r="H22" i="11" s="1"/>
  <c r="C24" i="11" s="1"/>
  <c r="C77" i="11" l="1"/>
  <c r="F77" i="11" s="1"/>
  <c r="D79" i="11" l="1"/>
  <c r="E79" i="11"/>
  <c r="C79" i="11"/>
  <c r="F79" i="11" l="1"/>
</calcChain>
</file>

<file path=xl/sharedStrings.xml><?xml version="1.0" encoding="utf-8"?>
<sst xmlns="http://schemas.openxmlformats.org/spreadsheetml/2006/main" count="66" uniqueCount="26">
  <si>
    <t>Elektriciteit (kWh)</t>
  </si>
  <si>
    <t>Aardgas (m3)</t>
  </si>
  <si>
    <t>Totaal</t>
  </si>
  <si>
    <t>Gemiddelde</t>
  </si>
  <si>
    <t>Type</t>
  </si>
  <si>
    <t>Grijs</t>
  </si>
  <si>
    <t>Emissiefactor</t>
  </si>
  <si>
    <t>Co2 uitsoot</t>
  </si>
  <si>
    <t>Kg</t>
  </si>
  <si>
    <t>Tonnages</t>
  </si>
  <si>
    <t>Totale verbruik</t>
  </si>
  <si>
    <t>Totale Co2 uitstoot</t>
  </si>
  <si>
    <t>Percentage</t>
  </si>
  <si>
    <t>Co2 uitstoot</t>
  </si>
  <si>
    <t>Buizerdweg 6c</t>
  </si>
  <si>
    <t>Buizerdweg 6C</t>
  </si>
  <si>
    <t>Melchiorstraat 5</t>
  </si>
  <si>
    <t>Benzine (Liters) - Bedrijfsauto's Kerkrade</t>
  </si>
  <si>
    <t>Benzine (Liters) - Bedrijfsauto's Landgraaf</t>
  </si>
  <si>
    <t>C02 voetprint ABS Beckers &amp; Mulder Landgraaf en Beckers &amp; Bartels Kerkrade</t>
  </si>
  <si>
    <t>Diesel</t>
  </si>
  <si>
    <t>Benzine</t>
  </si>
  <si>
    <t>Brandstof (L)</t>
  </si>
  <si>
    <t>Haefland 11</t>
  </si>
  <si>
    <t>x 0.456 kg</t>
  </si>
  <si>
    <t>x 2,079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</si>
</sst>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0.0000"/>
    <numFmt numFmtId="166" formatCode="#,##0.0000"/>
    <numFmt numFmtId="167" formatCode="_ * #,##0_ ;_ * \-#,##0_ ;_ * &quot;-&quot;??_ ;_ @_ "/>
    <numFmt numFmtId="168" formatCode="0.000"/>
    <numFmt numFmtId="169" formatCode="#,##0.000"/>
    <numFmt numFmtId="170" formatCode="_ * #,##0.000_ ;_ * \-#,##0.0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A9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0" fillId="2" borderId="1" xfId="0" applyFill="1" applyBorder="1"/>
    <xf numFmtId="3" fontId="0" fillId="2" borderId="1" xfId="0" applyNumberFormat="1" applyFill="1" applyBorder="1"/>
    <xf numFmtId="3" fontId="0" fillId="3" borderId="0" xfId="0" applyNumberFormat="1" applyFill="1"/>
    <xf numFmtId="165" fontId="0" fillId="2" borderId="1" xfId="0" applyNumberFormat="1" applyFill="1" applyBorder="1"/>
    <xf numFmtId="166" fontId="0" fillId="3" borderId="0" xfId="0" applyNumberFormat="1" applyFill="1"/>
    <xf numFmtId="0" fontId="1" fillId="0" borderId="0" xfId="0" applyFont="1" applyAlignment="1">
      <alignment horizontal="right"/>
    </xf>
    <xf numFmtId="167" fontId="0" fillId="0" borderId="0" xfId="0" applyNumberFormat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17" fontId="1" fillId="0" borderId="0" xfId="0" applyNumberFormat="1" applyFont="1"/>
    <xf numFmtId="167" fontId="0" fillId="2" borderId="6" xfId="2" applyNumberFormat="1" applyFont="1" applyFill="1" applyBorder="1"/>
    <xf numFmtId="167" fontId="0" fillId="2" borderId="1" xfId="2" applyNumberFormat="1" applyFont="1" applyFill="1" applyBorder="1"/>
    <xf numFmtId="1" fontId="0" fillId="3" borderId="0" xfId="0" applyNumberFormat="1" applyFill="1"/>
    <xf numFmtId="167" fontId="0" fillId="3" borderId="0" xfId="2" applyNumberFormat="1" applyFont="1" applyFill="1"/>
    <xf numFmtId="167" fontId="0" fillId="2" borderId="6" xfId="0" applyNumberFormat="1" applyFill="1" applyBorder="1"/>
    <xf numFmtId="10" fontId="0" fillId="0" borderId="0" xfId="1" applyNumberFormat="1" applyFont="1" applyFill="1" applyBorder="1"/>
    <xf numFmtId="10" fontId="0" fillId="0" borderId="0" xfId="0" applyNumberFormat="1"/>
    <xf numFmtId="3" fontId="0" fillId="3" borderId="0" xfId="0" applyNumberFormat="1" applyFill="1" applyAlignment="1">
      <alignment horizontal="right"/>
    </xf>
    <xf numFmtId="0" fontId="0" fillId="4" borderId="0" xfId="0" applyFill="1"/>
    <xf numFmtId="167" fontId="0" fillId="4" borderId="0" xfId="2" applyNumberFormat="1" applyFont="1" applyFill="1"/>
    <xf numFmtId="167" fontId="0" fillId="4" borderId="0" xfId="0" applyNumberFormat="1" applyFill="1"/>
    <xf numFmtId="3" fontId="0" fillId="4" borderId="0" xfId="0" applyNumberFormat="1" applyFill="1"/>
    <xf numFmtId="3" fontId="0" fillId="2" borderId="8" xfId="0" applyNumberFormat="1" applyFill="1" applyBorder="1"/>
    <xf numFmtId="3" fontId="0" fillId="2" borderId="9" xfId="0" applyNumberFormat="1" applyFill="1" applyBorder="1"/>
    <xf numFmtId="165" fontId="0" fillId="0" borderId="0" xfId="0" applyNumberFormat="1"/>
    <xf numFmtId="166" fontId="0" fillId="0" borderId="0" xfId="0" applyNumberFormat="1"/>
    <xf numFmtId="0" fontId="1" fillId="0" borderId="0" xfId="0" applyFont="1" applyAlignment="1">
      <alignment horizontal="center"/>
    </xf>
    <xf numFmtId="166" fontId="0" fillId="4" borderId="0" xfId="0" applyNumberFormat="1" applyFill="1"/>
    <xf numFmtId="167" fontId="0" fillId="0" borderId="0" xfId="2" applyNumberFormat="1" applyFont="1" applyFill="1"/>
    <xf numFmtId="0" fontId="1" fillId="5" borderId="3" xfId="0" applyFont="1" applyFill="1" applyBorder="1"/>
    <xf numFmtId="0" fontId="1" fillId="5" borderId="4" xfId="0" applyFont="1" applyFill="1" applyBorder="1"/>
    <xf numFmtId="167" fontId="0" fillId="5" borderId="6" xfId="2" applyNumberFormat="1" applyFont="1" applyFill="1" applyBorder="1"/>
    <xf numFmtId="3" fontId="0" fillId="5" borderId="8" xfId="0" applyNumberFormat="1" applyFill="1" applyBorder="1"/>
    <xf numFmtId="3" fontId="0" fillId="5" borderId="9" xfId="0" applyNumberFormat="1" applyFill="1" applyBorder="1"/>
    <xf numFmtId="167" fontId="0" fillId="0" borderId="0" xfId="2" applyNumberFormat="1" applyFont="1" applyFill="1" applyBorder="1"/>
    <xf numFmtId="3" fontId="0" fillId="0" borderId="0" xfId="0" applyNumberFormat="1" applyAlignment="1">
      <alignment horizontal="right"/>
    </xf>
    <xf numFmtId="3" fontId="0" fillId="0" borderId="0" xfId="0" applyNumberFormat="1"/>
    <xf numFmtId="167" fontId="0" fillId="6" borderId="0" xfId="0" applyNumberFormat="1" applyFill="1"/>
    <xf numFmtId="3" fontId="0" fillId="6" borderId="0" xfId="0" applyNumberFormat="1" applyFill="1"/>
    <xf numFmtId="0" fontId="0" fillId="6" borderId="0" xfId="0" applyFill="1"/>
    <xf numFmtId="10" fontId="1" fillId="0" borderId="0" xfId="0" applyNumberFormat="1" applyFont="1"/>
    <xf numFmtId="10" fontId="0" fillId="5" borderId="1" xfId="2" applyNumberFormat="1" applyFont="1" applyFill="1" applyBorder="1"/>
    <xf numFmtId="166" fontId="0" fillId="3" borderId="0" xfId="0" applyNumberFormat="1" applyFill="1" applyAlignment="1">
      <alignment horizontal="right"/>
    </xf>
    <xf numFmtId="10" fontId="0" fillId="3" borderId="0" xfId="0" applyNumberFormat="1" applyFill="1" applyAlignment="1">
      <alignment horizontal="right"/>
    </xf>
    <xf numFmtId="170" fontId="0" fillId="4" borderId="0" xfId="2" applyNumberFormat="1" applyFont="1" applyFill="1" applyAlignment="1">
      <alignment horizontal="right"/>
    </xf>
    <xf numFmtId="10" fontId="0" fillId="5" borderId="9" xfId="0" applyNumberFormat="1" applyFill="1" applyBorder="1"/>
    <xf numFmtId="1" fontId="0" fillId="5" borderId="1" xfId="2" applyNumberFormat="1" applyFont="1" applyFill="1" applyBorder="1"/>
    <xf numFmtId="168" fontId="0" fillId="0" borderId="0" xfId="0" applyNumberFormat="1"/>
    <xf numFmtId="169" fontId="0" fillId="0" borderId="0" xfId="0" applyNumberFormat="1"/>
    <xf numFmtId="3" fontId="0" fillId="2" borderId="8" xfId="1" applyNumberFormat="1" applyFont="1" applyFill="1" applyBorder="1"/>
    <xf numFmtId="1" fontId="0" fillId="2" borderId="1" xfId="0" applyNumberFormat="1" applyFill="1" applyBorder="1"/>
    <xf numFmtId="0" fontId="1" fillId="7" borderId="0" xfId="0" applyFont="1" applyFill="1"/>
    <xf numFmtId="17" fontId="1" fillId="7" borderId="0" xfId="0" applyNumberFormat="1" applyFont="1" applyFill="1"/>
    <xf numFmtId="165" fontId="0" fillId="7" borderId="0" xfId="0" applyNumberFormat="1" applyFill="1"/>
    <xf numFmtId="167" fontId="0" fillId="7" borderId="6" xfId="2" applyNumberFormat="1" applyFont="1" applyFill="1" applyBorder="1"/>
    <xf numFmtId="3" fontId="0" fillId="7" borderId="8" xfId="0" applyNumberFormat="1" applyFill="1" applyBorder="1"/>
    <xf numFmtId="10" fontId="0" fillId="7" borderId="0" xfId="1" applyNumberFormat="1" applyFont="1" applyFill="1" applyBorder="1"/>
    <xf numFmtId="0" fontId="0" fillId="7" borderId="0" xfId="0" applyFill="1"/>
    <xf numFmtId="3" fontId="3" fillId="2" borderId="1" xfId="0" applyNumberFormat="1" applyFont="1" applyFill="1" applyBorder="1"/>
    <xf numFmtId="167" fontId="5" fillId="7" borderId="6" xfId="2" applyNumberFormat="1" applyFont="1" applyFill="1" applyBorder="1"/>
    <xf numFmtId="3" fontId="5" fillId="7" borderId="8" xfId="0" applyNumberFormat="1" applyFont="1" applyFill="1" applyBorder="1"/>
    <xf numFmtId="167" fontId="5" fillId="2" borderId="1" xfId="2" applyNumberFormat="1" applyFont="1" applyFill="1" applyBorder="1"/>
    <xf numFmtId="167" fontId="6" fillId="8" borderId="1" xfId="2" applyNumberFormat="1" applyFont="1" applyFill="1" applyBorder="1"/>
    <xf numFmtId="1" fontId="6" fillId="8" borderId="1" xfId="0" applyNumberFormat="1" applyFont="1" applyFill="1" applyBorder="1"/>
    <xf numFmtId="3" fontId="4" fillId="2" borderId="1" xfId="0" applyNumberFormat="1" applyFont="1" applyFill="1" applyBorder="1"/>
    <xf numFmtId="0" fontId="1" fillId="5" borderId="7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Komma" xfId="2" builtinId="3"/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FFA9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84561-F227-4C4C-B13A-8587D979A27A}">
  <dimension ref="A1:O85"/>
  <sheetViews>
    <sheetView tabSelected="1" zoomScale="110" zoomScaleNormal="110" workbookViewId="0">
      <selection activeCell="G29" sqref="G29"/>
    </sheetView>
  </sheetViews>
  <sheetFormatPr baseColWidth="10" defaultColWidth="8.83203125" defaultRowHeight="15" x14ac:dyDescent="0.2"/>
  <cols>
    <col min="1" max="1" width="17.33203125" customWidth="1"/>
    <col min="2" max="2" width="15.5" customWidth="1"/>
    <col min="3" max="3" width="31.5" customWidth="1"/>
    <col min="4" max="4" width="28.83203125" customWidth="1"/>
    <col min="5" max="5" width="21" customWidth="1"/>
    <col min="6" max="6" width="25.5" customWidth="1"/>
    <col min="7" max="7" width="20.6640625" customWidth="1"/>
    <col min="8" max="8" width="23.6640625" customWidth="1"/>
    <col min="9" max="9" width="17.33203125" customWidth="1"/>
    <col min="10" max="10" width="25.33203125" customWidth="1"/>
    <col min="11" max="11" width="36.83203125" customWidth="1"/>
    <col min="12" max="12" width="28.33203125" customWidth="1"/>
    <col min="13" max="13" width="29.5" customWidth="1"/>
    <col min="14" max="14" width="26.83203125" customWidth="1"/>
    <col min="15" max="15" width="17.33203125" customWidth="1"/>
  </cols>
  <sheetData>
    <row r="1" spans="1:15" ht="16" thickBot="1" x14ac:dyDescent="0.25"/>
    <row r="2" spans="1:15" ht="16" thickBot="1" x14ac:dyDescent="0.25">
      <c r="C2" s="70" t="s">
        <v>0</v>
      </c>
      <c r="D2" s="71"/>
      <c r="E2" s="71"/>
      <c r="F2" s="71"/>
      <c r="G2" s="71"/>
      <c r="H2" s="72"/>
      <c r="J2" s="73"/>
      <c r="K2" s="73"/>
      <c r="L2" s="1"/>
      <c r="M2" s="73"/>
      <c r="N2" s="73"/>
      <c r="O2" s="1"/>
    </row>
    <row r="3" spans="1:15" ht="16" thickBot="1" x14ac:dyDescent="0.25">
      <c r="C3" s="9" t="s">
        <v>14</v>
      </c>
      <c r="D3" s="10" t="s">
        <v>16</v>
      </c>
      <c r="E3" s="10" t="s">
        <v>23</v>
      </c>
      <c r="F3" s="11"/>
      <c r="G3" s="11"/>
      <c r="H3" s="11" t="s">
        <v>2</v>
      </c>
      <c r="J3" s="1"/>
      <c r="K3" s="1"/>
      <c r="L3" s="1"/>
      <c r="M3" s="1"/>
      <c r="N3" s="1"/>
      <c r="O3" s="1"/>
    </row>
    <row r="4" spans="1:15" ht="20.25" customHeight="1" x14ac:dyDescent="0.25">
      <c r="A4" s="1">
        <v>2023</v>
      </c>
      <c r="B4" s="12"/>
      <c r="C4" s="64">
        <v>62900</v>
      </c>
      <c r="D4" s="65">
        <v>60530</v>
      </c>
      <c r="E4" s="64">
        <v>47579</v>
      </c>
      <c r="F4" s="13"/>
      <c r="G4" s="13"/>
      <c r="H4" s="17">
        <f>SUM(C4:E4)</f>
        <v>171009</v>
      </c>
      <c r="J4" s="37"/>
      <c r="K4" s="37"/>
      <c r="L4" s="37"/>
      <c r="M4" s="37"/>
      <c r="N4" s="37"/>
      <c r="O4" s="8"/>
    </row>
    <row r="5" spans="1:15" ht="22.5" customHeight="1" x14ac:dyDescent="0.2">
      <c r="A5" s="1"/>
      <c r="B5" s="12"/>
      <c r="C5" s="14"/>
      <c r="D5" s="14"/>
      <c r="E5" s="14"/>
      <c r="F5" s="14"/>
      <c r="G5" s="13"/>
      <c r="H5" s="17">
        <f t="shared" ref="H5:H15" si="0">SUM(C5:E5)</f>
        <v>0</v>
      </c>
      <c r="J5" s="37"/>
      <c r="K5" s="37"/>
      <c r="L5" s="37"/>
      <c r="M5" s="37"/>
      <c r="N5" s="37"/>
      <c r="O5" s="8"/>
    </row>
    <row r="6" spans="1:15" ht="24.75" hidden="1" customHeight="1" x14ac:dyDescent="0.2">
      <c r="A6" s="12"/>
      <c r="B6" s="12"/>
      <c r="C6" s="14"/>
      <c r="D6" s="14"/>
      <c r="E6" s="14"/>
      <c r="F6" s="14"/>
      <c r="G6" s="13"/>
      <c r="H6" s="17">
        <f t="shared" si="0"/>
        <v>0</v>
      </c>
      <c r="J6" s="37"/>
      <c r="K6" s="37"/>
      <c r="L6" s="37"/>
      <c r="M6" s="37"/>
      <c r="N6" s="37"/>
      <c r="O6" s="8"/>
    </row>
    <row r="7" spans="1:15" ht="24.75" hidden="1" customHeight="1" x14ac:dyDescent="0.2">
      <c r="A7" s="12"/>
      <c r="B7" s="12"/>
      <c r="C7" s="14"/>
      <c r="D7" s="14"/>
      <c r="E7" s="14"/>
      <c r="F7" s="14"/>
      <c r="G7" s="13"/>
      <c r="H7" s="17">
        <f t="shared" si="0"/>
        <v>0</v>
      </c>
      <c r="J7" s="37"/>
      <c r="K7" s="37"/>
      <c r="L7" s="37"/>
      <c r="M7" s="37"/>
      <c r="N7" s="37"/>
      <c r="O7" s="8"/>
    </row>
    <row r="8" spans="1:15" ht="24" hidden="1" customHeight="1" x14ac:dyDescent="0.2">
      <c r="A8" s="12"/>
      <c r="B8" s="12"/>
      <c r="C8" s="14"/>
      <c r="D8" s="14"/>
      <c r="E8" s="14"/>
      <c r="F8" s="14"/>
      <c r="G8" s="13"/>
      <c r="H8" s="17">
        <f t="shared" si="0"/>
        <v>0</v>
      </c>
      <c r="J8" s="37"/>
      <c r="K8" s="37"/>
      <c r="L8" s="37"/>
      <c r="M8" s="37"/>
      <c r="N8" s="37"/>
      <c r="O8" s="8"/>
    </row>
    <row r="9" spans="1:15" ht="27.75" hidden="1" customHeight="1" x14ac:dyDescent="0.2">
      <c r="A9" s="12"/>
      <c r="B9" s="12"/>
      <c r="C9" s="14"/>
      <c r="D9" s="14"/>
      <c r="E9" s="14"/>
      <c r="F9" s="14"/>
      <c r="G9" s="13"/>
      <c r="H9" s="17">
        <f t="shared" si="0"/>
        <v>0</v>
      </c>
      <c r="J9" s="37"/>
      <c r="K9" s="37"/>
      <c r="L9" s="37"/>
      <c r="M9" s="37"/>
      <c r="N9" s="37"/>
      <c r="O9" s="8"/>
    </row>
    <row r="10" spans="1:15" ht="34.5" hidden="1" customHeight="1" x14ac:dyDescent="0.2">
      <c r="A10" s="12"/>
      <c r="B10" s="12"/>
      <c r="C10" s="14"/>
      <c r="D10" s="14"/>
      <c r="E10" s="14"/>
      <c r="F10" s="14"/>
      <c r="G10" s="13"/>
      <c r="H10" s="17">
        <f t="shared" si="0"/>
        <v>0</v>
      </c>
      <c r="J10" s="37"/>
      <c r="K10" s="37"/>
      <c r="L10" s="37"/>
      <c r="M10" s="37"/>
      <c r="N10" s="37"/>
      <c r="O10" s="8"/>
    </row>
    <row r="11" spans="1:15" ht="29.25" hidden="1" customHeight="1" x14ac:dyDescent="0.2">
      <c r="A11" s="12"/>
      <c r="B11" s="12"/>
      <c r="C11" s="14"/>
      <c r="D11" s="14"/>
      <c r="E11" s="14"/>
      <c r="F11" s="14"/>
      <c r="G11" s="13"/>
      <c r="H11" s="17">
        <f t="shared" si="0"/>
        <v>0</v>
      </c>
      <c r="J11" s="37"/>
      <c r="K11" s="37"/>
      <c r="L11" s="37"/>
      <c r="M11" s="37"/>
      <c r="N11" s="37"/>
      <c r="O11" s="8"/>
    </row>
    <row r="12" spans="1:15" ht="26.25" hidden="1" customHeight="1" x14ac:dyDescent="0.2">
      <c r="A12" s="12"/>
      <c r="B12" s="12"/>
      <c r="C12" s="14"/>
      <c r="D12" s="14"/>
      <c r="E12" s="14"/>
      <c r="F12" s="14"/>
      <c r="G12" s="13"/>
      <c r="H12" s="17">
        <f t="shared" si="0"/>
        <v>0</v>
      </c>
      <c r="J12" s="37"/>
      <c r="K12" s="37"/>
      <c r="L12" s="37"/>
      <c r="M12" s="37"/>
      <c r="N12" s="37"/>
      <c r="O12" s="8"/>
    </row>
    <row r="13" spans="1:15" ht="23.25" hidden="1" customHeight="1" x14ac:dyDescent="0.2">
      <c r="A13" s="12"/>
      <c r="B13" s="12"/>
      <c r="C13" s="14"/>
      <c r="D13" s="14"/>
      <c r="E13" s="14"/>
      <c r="F13" s="14"/>
      <c r="G13" s="13"/>
      <c r="H13" s="17">
        <f t="shared" si="0"/>
        <v>0</v>
      </c>
      <c r="J13" s="37"/>
      <c r="K13" s="37"/>
      <c r="L13" s="37"/>
      <c r="M13" s="37"/>
      <c r="N13" s="37"/>
      <c r="O13" s="8"/>
    </row>
    <row r="14" spans="1:15" ht="24.75" hidden="1" customHeight="1" x14ac:dyDescent="0.2">
      <c r="A14" s="12"/>
      <c r="B14" s="12"/>
      <c r="C14" s="14"/>
      <c r="D14" s="14"/>
      <c r="E14" s="14"/>
      <c r="F14" s="14"/>
      <c r="G14" s="13"/>
      <c r="H14" s="17">
        <f t="shared" si="0"/>
        <v>0</v>
      </c>
      <c r="J14" s="37"/>
      <c r="K14" s="37"/>
      <c r="L14" s="37"/>
      <c r="M14" s="37"/>
      <c r="N14" s="37"/>
      <c r="O14" s="8"/>
    </row>
    <row r="15" spans="1:15" ht="24.75" hidden="1" customHeight="1" x14ac:dyDescent="0.2">
      <c r="A15" s="12"/>
      <c r="B15" s="12"/>
      <c r="C15" s="14"/>
      <c r="D15" s="14"/>
      <c r="E15" s="14"/>
      <c r="F15" s="14"/>
      <c r="G15" s="13"/>
      <c r="H15" s="17">
        <f t="shared" si="0"/>
        <v>0</v>
      </c>
      <c r="J15" s="37"/>
      <c r="K15" s="37"/>
      <c r="L15" s="37"/>
      <c r="M15" s="37"/>
      <c r="N15" s="37"/>
      <c r="O15" s="8"/>
    </row>
    <row r="17" spans="1:15" x14ac:dyDescent="0.2">
      <c r="A17" s="7" t="s">
        <v>3</v>
      </c>
      <c r="B17" s="1"/>
      <c r="C17" s="4">
        <f t="shared" ref="C17:H17" si="1">AVERAGE(C4:C15)</f>
        <v>62900</v>
      </c>
      <c r="D17" s="4">
        <f t="shared" si="1"/>
        <v>60530</v>
      </c>
      <c r="E17" s="16">
        <f t="shared" si="1"/>
        <v>47579</v>
      </c>
      <c r="F17" s="15" t="e">
        <f t="shared" si="1"/>
        <v>#DIV/0!</v>
      </c>
      <c r="G17" s="16" t="e">
        <f t="shared" si="1"/>
        <v>#DIV/0!</v>
      </c>
      <c r="H17" s="16">
        <f t="shared" si="1"/>
        <v>14250.75</v>
      </c>
      <c r="J17" s="39"/>
      <c r="K17" s="39"/>
      <c r="L17" s="37"/>
      <c r="M17" s="39"/>
      <c r="N17" s="39"/>
      <c r="O17" s="37"/>
    </row>
    <row r="18" spans="1:15" x14ac:dyDescent="0.2">
      <c r="A18" s="7" t="s">
        <v>2</v>
      </c>
      <c r="B18" s="1"/>
      <c r="C18" s="4">
        <f>SUM(C4:C15)</f>
        <v>62900</v>
      </c>
      <c r="D18" s="4">
        <f>SUM(D4:D15)</f>
        <v>60530</v>
      </c>
      <c r="E18" s="16">
        <f>SUM(E4:E15)</f>
        <v>47579</v>
      </c>
      <c r="F18" s="16">
        <f>SUM(F4:F15)</f>
        <v>0</v>
      </c>
      <c r="G18" s="16">
        <f>SUM(G4:G15)</f>
        <v>0</v>
      </c>
      <c r="H18" s="16">
        <f>SUM(C18:G18)</f>
        <v>171009</v>
      </c>
      <c r="I18" s="8"/>
      <c r="J18" s="39"/>
      <c r="K18" s="39"/>
      <c r="L18" s="37"/>
      <c r="M18" s="39"/>
      <c r="N18" s="39"/>
      <c r="O18" s="37"/>
    </row>
    <row r="19" spans="1:15" x14ac:dyDescent="0.2">
      <c r="A19" s="7" t="s">
        <v>4</v>
      </c>
      <c r="B19" s="1"/>
      <c r="C19" s="20" t="s">
        <v>5</v>
      </c>
      <c r="D19" s="20" t="s">
        <v>5</v>
      </c>
      <c r="E19" s="20" t="s">
        <v>5</v>
      </c>
      <c r="F19" s="20" t="s">
        <v>5</v>
      </c>
      <c r="G19" s="20" t="s">
        <v>5</v>
      </c>
      <c r="H19" s="20" t="s">
        <v>5</v>
      </c>
      <c r="J19" s="38"/>
      <c r="K19" s="38"/>
      <c r="L19" s="38"/>
      <c r="M19" s="38"/>
      <c r="N19" s="38"/>
      <c r="O19" s="38"/>
    </row>
    <row r="20" spans="1:15" x14ac:dyDescent="0.2">
      <c r="A20" s="7" t="s">
        <v>6</v>
      </c>
      <c r="B20" s="1" t="s">
        <v>24</v>
      </c>
      <c r="C20" s="21">
        <v>0.45600000000000002</v>
      </c>
      <c r="D20" s="21">
        <v>0.45600000000000002</v>
      </c>
      <c r="E20" s="21">
        <v>0.45600000000000002</v>
      </c>
      <c r="F20" s="21">
        <v>0.45600000000000002</v>
      </c>
      <c r="G20" s="21">
        <v>0.45600000000000002</v>
      </c>
      <c r="H20" s="21">
        <v>0.45600000000000002</v>
      </c>
      <c r="J20" s="50"/>
      <c r="K20" s="50"/>
      <c r="M20" s="50"/>
      <c r="N20" s="50"/>
    </row>
    <row r="21" spans="1:15" x14ac:dyDescent="0.2">
      <c r="A21" s="7" t="s">
        <v>7</v>
      </c>
      <c r="B21" s="1" t="s">
        <v>8</v>
      </c>
      <c r="C21" s="22">
        <f t="shared" ref="C21:G21" si="2">C18*C20</f>
        <v>28682.400000000001</v>
      </c>
      <c r="D21" s="22">
        <f t="shared" si="2"/>
        <v>27601.68</v>
      </c>
      <c r="E21" s="22">
        <f t="shared" si="2"/>
        <v>21696.024000000001</v>
      </c>
      <c r="F21" s="22">
        <f t="shared" si="2"/>
        <v>0</v>
      </c>
      <c r="G21" s="22">
        <f t="shared" si="2"/>
        <v>0</v>
      </c>
      <c r="H21" s="22">
        <f>H18*H20</f>
        <v>77980.104000000007</v>
      </c>
      <c r="J21" s="37"/>
      <c r="K21" s="37"/>
      <c r="L21" s="37"/>
      <c r="M21" s="37"/>
      <c r="N21" s="37"/>
      <c r="O21" s="37"/>
    </row>
    <row r="22" spans="1:15" x14ac:dyDescent="0.2">
      <c r="A22" s="7" t="s">
        <v>7</v>
      </c>
      <c r="B22" s="1" t="s">
        <v>9</v>
      </c>
      <c r="C22" s="23">
        <f t="shared" ref="C22:G22" si="3">C21/1000</f>
        <v>28.682400000000001</v>
      </c>
      <c r="D22" s="24">
        <f t="shared" si="3"/>
        <v>27.601680000000002</v>
      </c>
      <c r="E22" s="23">
        <f t="shared" si="3"/>
        <v>21.696024000000001</v>
      </c>
      <c r="F22" s="23">
        <f t="shared" si="3"/>
        <v>0</v>
      </c>
      <c r="G22" s="23">
        <f t="shared" si="3"/>
        <v>0</v>
      </c>
      <c r="H22" s="23">
        <f>H21/1000</f>
        <v>77.980104000000011</v>
      </c>
      <c r="J22" s="8"/>
      <c r="K22" s="51"/>
      <c r="L22" s="8"/>
      <c r="M22" s="8"/>
      <c r="N22" s="51"/>
      <c r="O22" s="8"/>
    </row>
    <row r="23" spans="1:15" x14ac:dyDescent="0.2">
      <c r="A23" s="7" t="s">
        <v>10</v>
      </c>
      <c r="B23" s="1"/>
      <c r="C23" s="40">
        <f>H18+K18+N18</f>
        <v>171009</v>
      </c>
      <c r="D23" s="41"/>
      <c r="E23" s="40"/>
      <c r="F23" s="40"/>
      <c r="G23" s="40"/>
      <c r="H23" s="40"/>
      <c r="J23" s="8"/>
      <c r="K23" s="39"/>
      <c r="L23" s="8"/>
      <c r="M23" s="8"/>
      <c r="N23" s="39"/>
      <c r="O23" s="8"/>
    </row>
    <row r="24" spans="1:15" x14ac:dyDescent="0.2">
      <c r="A24" s="7" t="s">
        <v>11</v>
      </c>
      <c r="B24" s="1"/>
      <c r="C24" s="40">
        <f>H22+K22+N22</f>
        <v>77.980104000000011</v>
      </c>
      <c r="D24" s="41"/>
      <c r="E24" s="40"/>
      <c r="F24" s="40"/>
      <c r="G24" s="40"/>
      <c r="H24" s="40"/>
      <c r="J24" s="8"/>
      <c r="K24" s="39"/>
      <c r="L24" s="8"/>
      <c r="M24" s="8"/>
      <c r="N24" s="39"/>
      <c r="O24" s="8"/>
    </row>
    <row r="25" spans="1:15" ht="16" thickBot="1" x14ac:dyDescent="0.25">
      <c r="A25" s="7"/>
    </row>
    <row r="26" spans="1:15" ht="16" thickBot="1" x14ac:dyDescent="0.25">
      <c r="C26" s="70" t="s">
        <v>1</v>
      </c>
      <c r="D26" s="71"/>
      <c r="E26" s="71"/>
      <c r="F26" s="72"/>
      <c r="G26" s="29"/>
    </row>
    <row r="27" spans="1:15" ht="16" thickBot="1" x14ac:dyDescent="0.25">
      <c r="C27" s="9" t="s">
        <v>15</v>
      </c>
      <c r="D27" s="10" t="s">
        <v>16</v>
      </c>
      <c r="E27" s="10" t="s">
        <v>23</v>
      </c>
      <c r="F27" s="11" t="s">
        <v>2</v>
      </c>
      <c r="G27" s="1"/>
      <c r="H27" s="1"/>
    </row>
    <row r="28" spans="1:15" ht="19" x14ac:dyDescent="0.25">
      <c r="A28" s="1">
        <v>2023</v>
      </c>
      <c r="B28" s="12"/>
      <c r="C28" s="67">
        <v>26078</v>
      </c>
      <c r="D28" s="61">
        <v>21451</v>
      </c>
      <c r="E28" s="66">
        <v>11732</v>
      </c>
      <c r="F28" s="52">
        <f>C28+D28+E28</f>
        <v>59261</v>
      </c>
      <c r="G28" s="18"/>
      <c r="H28" s="18"/>
    </row>
    <row r="29" spans="1:15" x14ac:dyDescent="0.2">
      <c r="A29" s="1"/>
      <c r="B29" s="12"/>
      <c r="C29" s="3"/>
      <c r="D29" s="3"/>
      <c r="E29" s="53"/>
      <c r="F29" s="52">
        <f>C29+D29</f>
        <v>0</v>
      </c>
      <c r="G29" s="18"/>
      <c r="H29" s="18"/>
    </row>
    <row r="30" spans="1:15" hidden="1" x14ac:dyDescent="0.2">
      <c r="A30" s="12"/>
      <c r="B30" s="12"/>
      <c r="C30" s="3"/>
      <c r="D30" s="3"/>
      <c r="E30" s="5"/>
      <c r="F30" s="52">
        <f t="shared" ref="F30:F39" si="4">C30+D30</f>
        <v>0</v>
      </c>
      <c r="G30" s="18"/>
      <c r="H30" s="18"/>
    </row>
    <row r="31" spans="1:15" hidden="1" x14ac:dyDescent="0.2">
      <c r="A31" s="12"/>
      <c r="B31" s="12"/>
      <c r="C31" s="3"/>
      <c r="D31" s="3"/>
      <c r="E31" s="5"/>
      <c r="F31" s="52">
        <f t="shared" si="4"/>
        <v>0</v>
      </c>
      <c r="G31" s="18"/>
      <c r="H31" s="18"/>
    </row>
    <row r="32" spans="1:15" hidden="1" x14ac:dyDescent="0.2">
      <c r="A32" s="12"/>
      <c r="B32" s="12"/>
      <c r="C32" s="3"/>
      <c r="D32" s="3"/>
      <c r="E32" s="5"/>
      <c r="F32" s="52">
        <f t="shared" si="4"/>
        <v>0</v>
      </c>
      <c r="G32" s="18"/>
      <c r="H32" s="18"/>
    </row>
    <row r="33" spans="1:10" hidden="1" x14ac:dyDescent="0.2">
      <c r="A33" s="12"/>
      <c r="B33" s="12"/>
      <c r="C33" s="3"/>
      <c r="D33" s="2"/>
      <c r="E33" s="5"/>
      <c r="F33" s="52">
        <f t="shared" si="4"/>
        <v>0</v>
      </c>
      <c r="G33" s="18"/>
      <c r="H33" s="18"/>
    </row>
    <row r="34" spans="1:10" hidden="1" x14ac:dyDescent="0.2">
      <c r="A34" s="12"/>
      <c r="B34" s="12"/>
      <c r="C34" s="2"/>
      <c r="D34" s="2"/>
      <c r="E34" s="5"/>
      <c r="F34" s="52">
        <f t="shared" si="4"/>
        <v>0</v>
      </c>
      <c r="G34" s="18"/>
      <c r="H34" s="18"/>
    </row>
    <row r="35" spans="1:10" hidden="1" x14ac:dyDescent="0.2">
      <c r="A35" s="12"/>
      <c r="B35" s="12"/>
      <c r="C35" s="2"/>
      <c r="D35" s="2"/>
      <c r="E35" s="5"/>
      <c r="F35" s="52">
        <f t="shared" si="4"/>
        <v>0</v>
      </c>
      <c r="G35" s="18"/>
      <c r="H35" s="18"/>
    </row>
    <row r="36" spans="1:10" hidden="1" x14ac:dyDescent="0.2">
      <c r="A36" s="12"/>
      <c r="B36" s="12"/>
      <c r="C36" s="2"/>
      <c r="D36" s="2"/>
      <c r="E36" s="5"/>
      <c r="F36" s="52">
        <f t="shared" si="4"/>
        <v>0</v>
      </c>
      <c r="G36" s="18"/>
      <c r="H36" s="18"/>
    </row>
    <row r="37" spans="1:10" hidden="1" x14ac:dyDescent="0.2">
      <c r="A37" s="12"/>
      <c r="B37" s="12"/>
      <c r="C37" s="2"/>
      <c r="D37" s="2"/>
      <c r="E37" s="5"/>
      <c r="F37" s="52">
        <f t="shared" si="4"/>
        <v>0</v>
      </c>
      <c r="G37" s="18"/>
      <c r="H37" s="18"/>
    </row>
    <row r="38" spans="1:10" hidden="1" x14ac:dyDescent="0.2">
      <c r="A38" s="12"/>
      <c r="B38" s="12"/>
      <c r="C38" s="2"/>
      <c r="D38" s="2"/>
      <c r="E38" s="5"/>
      <c r="F38" s="52">
        <f t="shared" si="4"/>
        <v>0</v>
      </c>
      <c r="G38" s="18"/>
      <c r="H38" s="18"/>
    </row>
    <row r="39" spans="1:10" hidden="1" x14ac:dyDescent="0.2">
      <c r="A39" s="12"/>
      <c r="B39" s="12"/>
      <c r="C39" s="2"/>
      <c r="D39" s="2"/>
      <c r="E39" s="5"/>
      <c r="F39" s="52">
        <f t="shared" si="4"/>
        <v>0</v>
      </c>
      <c r="G39" s="18"/>
      <c r="H39" s="18"/>
    </row>
    <row r="41" spans="1:10" x14ac:dyDescent="0.2">
      <c r="A41" s="7" t="s">
        <v>3</v>
      </c>
      <c r="B41" s="1"/>
      <c r="C41" s="4"/>
      <c r="D41" s="4"/>
      <c r="E41" s="6"/>
      <c r="F41" s="15">
        <f>F42/12</f>
        <v>4938.416666666667</v>
      </c>
      <c r="G41" s="19"/>
      <c r="H41" s="19"/>
    </row>
    <row r="42" spans="1:10" x14ac:dyDescent="0.2">
      <c r="A42" s="7" t="s">
        <v>2</v>
      </c>
      <c r="B42" s="1"/>
      <c r="C42" s="4"/>
      <c r="D42" s="4"/>
      <c r="E42" s="6"/>
      <c r="F42" s="16">
        <f>SUM(F28:F39)</f>
        <v>59261</v>
      </c>
      <c r="G42" s="19"/>
      <c r="H42" s="43"/>
      <c r="I42" s="1"/>
      <c r="J42" s="1"/>
    </row>
    <row r="43" spans="1:10" x14ac:dyDescent="0.2">
      <c r="A43" s="7" t="s">
        <v>4</v>
      </c>
      <c r="B43" s="1"/>
      <c r="C43" s="20" t="s">
        <v>5</v>
      </c>
      <c r="D43" s="20" t="s">
        <v>5</v>
      </c>
      <c r="E43" s="45" t="s">
        <v>5</v>
      </c>
      <c r="F43" s="46" t="s">
        <v>5</v>
      </c>
      <c r="G43" s="19"/>
      <c r="H43" s="19"/>
    </row>
    <row r="44" spans="1:10" x14ac:dyDescent="0.2">
      <c r="A44" s="7" t="s">
        <v>6</v>
      </c>
      <c r="B44" s="1" t="s">
        <v>25</v>
      </c>
      <c r="C44" s="24"/>
      <c r="D44" s="24"/>
      <c r="E44" s="30"/>
      <c r="F44" s="47">
        <v>2.0790000000000002</v>
      </c>
      <c r="G44" s="19"/>
      <c r="H44" s="19"/>
    </row>
    <row r="45" spans="1:10" x14ac:dyDescent="0.2">
      <c r="A45" s="7" t="s">
        <v>7</v>
      </c>
      <c r="B45" s="1" t="s">
        <v>8</v>
      </c>
      <c r="C45" s="24"/>
      <c r="D45" s="24"/>
      <c r="E45" s="30"/>
      <c r="F45" s="22">
        <f>F42*F44</f>
        <v>123203.61900000001</v>
      </c>
      <c r="G45" s="19"/>
      <c r="H45" s="19"/>
    </row>
    <row r="46" spans="1:10" x14ac:dyDescent="0.2">
      <c r="A46" s="7" t="s">
        <v>7</v>
      </c>
      <c r="B46" s="1" t="s">
        <v>9</v>
      </c>
      <c r="C46" s="21"/>
      <c r="D46" s="21"/>
      <c r="E46" s="21"/>
      <c r="F46" s="23">
        <f>F45/1000</f>
        <v>123.203619</v>
      </c>
    </row>
    <row r="47" spans="1:10" x14ac:dyDescent="0.2">
      <c r="A47" s="7" t="s">
        <v>10</v>
      </c>
      <c r="B47" s="1"/>
      <c r="C47" s="41">
        <f>F42</f>
        <v>59261</v>
      </c>
      <c r="D47" s="41"/>
      <c r="E47" s="41"/>
      <c r="F47" s="41">
        <f>F42</f>
        <v>59261</v>
      </c>
    </row>
    <row r="48" spans="1:10" x14ac:dyDescent="0.2">
      <c r="A48" s="7" t="s">
        <v>11</v>
      </c>
      <c r="B48" s="1"/>
      <c r="C48" s="41">
        <f>F46</f>
        <v>123.203619</v>
      </c>
      <c r="D48" s="41"/>
      <c r="E48" s="41"/>
      <c r="F48" s="41">
        <f>F46</f>
        <v>123.203619</v>
      </c>
    </row>
    <row r="49" spans="1:13" ht="16" thickBot="1" x14ac:dyDescent="0.25"/>
    <row r="50" spans="1:13" ht="16" thickBot="1" x14ac:dyDescent="0.25">
      <c r="C50" s="70" t="s">
        <v>18</v>
      </c>
      <c r="D50" s="71"/>
      <c r="E50" s="29"/>
      <c r="F50" s="70" t="s">
        <v>17</v>
      </c>
      <c r="G50" s="71"/>
      <c r="I50" s="70"/>
      <c r="J50" s="71"/>
      <c r="L50" s="70"/>
      <c r="M50" s="71"/>
    </row>
    <row r="51" spans="1:13" ht="16" thickBot="1" x14ac:dyDescent="0.25">
      <c r="C51" s="9" t="s">
        <v>21</v>
      </c>
      <c r="D51" s="10" t="s">
        <v>20</v>
      </c>
      <c r="E51" s="1"/>
      <c r="F51" s="9" t="s">
        <v>21</v>
      </c>
      <c r="G51" s="10" t="s">
        <v>20</v>
      </c>
      <c r="H51" s="1"/>
      <c r="I51" s="9"/>
      <c r="J51" s="10"/>
      <c r="L51" s="9"/>
      <c r="M51" s="10"/>
    </row>
    <row r="52" spans="1:13" s="60" customFormat="1" ht="19" x14ac:dyDescent="0.25">
      <c r="A52" s="54">
        <v>2023</v>
      </c>
      <c r="B52" s="55"/>
      <c r="C52" s="62">
        <v>619</v>
      </c>
      <c r="D52" s="63">
        <v>5491</v>
      </c>
      <c r="E52" s="56"/>
      <c r="F52" s="57"/>
      <c r="G52" s="58"/>
      <c r="H52" s="59"/>
      <c r="I52" s="57"/>
      <c r="J52" s="58"/>
      <c r="L52" s="57"/>
      <c r="M52" s="58"/>
    </row>
    <row r="53" spans="1:13" x14ac:dyDescent="0.2">
      <c r="A53" s="12"/>
      <c r="B53" s="12"/>
      <c r="C53" s="13"/>
      <c r="D53" s="26"/>
      <c r="E53" s="27"/>
      <c r="F53" s="13"/>
      <c r="G53" s="26"/>
      <c r="H53" s="18"/>
      <c r="I53" s="14"/>
      <c r="J53" s="25"/>
      <c r="L53" s="14"/>
      <c r="M53" s="25"/>
    </row>
    <row r="54" spans="1:13" hidden="1" x14ac:dyDescent="0.2">
      <c r="A54" s="12"/>
      <c r="B54" s="12"/>
      <c r="C54" s="13"/>
      <c r="D54" s="26"/>
      <c r="E54" s="27"/>
      <c r="F54" s="13"/>
      <c r="G54" s="26"/>
      <c r="H54" s="18"/>
      <c r="I54" s="14"/>
      <c r="J54" s="25"/>
      <c r="L54" s="14"/>
      <c r="M54" s="25"/>
    </row>
    <row r="55" spans="1:13" hidden="1" x14ac:dyDescent="0.2">
      <c r="A55" s="12"/>
      <c r="B55" s="12"/>
      <c r="C55" s="13"/>
      <c r="D55" s="26"/>
      <c r="E55" s="27"/>
      <c r="F55" s="13"/>
      <c r="G55" s="26"/>
      <c r="H55" s="18"/>
      <c r="I55" s="14"/>
      <c r="J55" s="25"/>
      <c r="L55" s="14"/>
      <c r="M55" s="25"/>
    </row>
    <row r="56" spans="1:13" hidden="1" x14ac:dyDescent="0.2">
      <c r="A56" s="12"/>
      <c r="B56" s="12"/>
      <c r="C56" s="13"/>
      <c r="D56" s="26"/>
      <c r="E56" s="27"/>
      <c r="F56" s="13"/>
      <c r="G56" s="26"/>
      <c r="H56" s="18"/>
      <c r="I56" s="14"/>
      <c r="J56" s="25"/>
      <c r="L56" s="14"/>
      <c r="M56" s="25"/>
    </row>
    <row r="57" spans="1:13" hidden="1" x14ac:dyDescent="0.2">
      <c r="A57" s="12"/>
      <c r="B57" s="12"/>
      <c r="C57" s="13"/>
      <c r="D57" s="26"/>
      <c r="E57" s="27"/>
      <c r="F57" s="13"/>
      <c r="G57" s="26"/>
      <c r="H57" s="18"/>
      <c r="I57" s="14"/>
      <c r="J57" s="25"/>
      <c r="L57" s="14"/>
      <c r="M57" s="25"/>
    </row>
    <row r="58" spans="1:13" hidden="1" x14ac:dyDescent="0.2">
      <c r="A58" s="12"/>
      <c r="B58" s="12"/>
      <c r="C58" s="13"/>
      <c r="D58" s="26"/>
      <c r="E58" s="27"/>
      <c r="F58" s="13"/>
      <c r="G58" s="26"/>
      <c r="H58" s="18"/>
      <c r="I58" s="14"/>
      <c r="J58" s="25"/>
      <c r="L58" s="14"/>
      <c r="M58" s="25"/>
    </row>
    <row r="59" spans="1:13" hidden="1" x14ac:dyDescent="0.2">
      <c r="A59" s="12"/>
      <c r="B59" s="12"/>
      <c r="C59" s="13"/>
      <c r="D59" s="26"/>
      <c r="E59" s="27"/>
      <c r="F59" s="13"/>
      <c r="G59" s="26"/>
      <c r="H59" s="18"/>
      <c r="I59" s="14"/>
      <c r="J59" s="25"/>
      <c r="L59" s="14"/>
      <c r="M59" s="25"/>
    </row>
    <row r="60" spans="1:13" hidden="1" x14ac:dyDescent="0.2">
      <c r="A60" s="12"/>
      <c r="B60" s="12"/>
      <c r="C60" s="13"/>
      <c r="D60" s="26"/>
      <c r="E60" s="27"/>
      <c r="F60" s="13"/>
      <c r="G60" s="26"/>
      <c r="H60" s="18"/>
      <c r="I60" s="14"/>
      <c r="J60" s="25"/>
      <c r="L60" s="14"/>
      <c r="M60" s="25"/>
    </row>
    <row r="61" spans="1:13" hidden="1" x14ac:dyDescent="0.2">
      <c r="A61" s="12"/>
      <c r="B61" s="12"/>
      <c r="C61" s="13"/>
      <c r="D61" s="26"/>
      <c r="E61" s="27"/>
      <c r="F61" s="13"/>
      <c r="G61" s="26"/>
      <c r="H61" s="18"/>
      <c r="I61" s="14"/>
      <c r="J61" s="25"/>
      <c r="L61" s="14"/>
      <c r="M61" s="25"/>
    </row>
    <row r="62" spans="1:13" hidden="1" x14ac:dyDescent="0.2">
      <c r="A62" s="12"/>
      <c r="B62" s="12"/>
      <c r="C62" s="13"/>
      <c r="D62" s="26"/>
      <c r="E62" s="27"/>
      <c r="F62" s="13"/>
      <c r="G62" s="26"/>
      <c r="H62" s="18"/>
      <c r="I62" s="14"/>
      <c r="J62" s="25"/>
      <c r="L62" s="14"/>
      <c r="M62" s="25"/>
    </row>
    <row r="63" spans="1:13" hidden="1" x14ac:dyDescent="0.2">
      <c r="A63" s="12"/>
      <c r="B63" s="12"/>
      <c r="C63" s="13"/>
      <c r="D63" s="26"/>
      <c r="E63" s="27"/>
      <c r="F63" s="13"/>
      <c r="G63" s="26"/>
      <c r="H63" s="18"/>
      <c r="I63" s="14"/>
      <c r="J63" s="25"/>
      <c r="L63" s="14"/>
      <c r="M63" s="25"/>
    </row>
    <row r="65" spans="1:13" x14ac:dyDescent="0.2">
      <c r="A65" s="7" t="s">
        <v>3</v>
      </c>
      <c r="B65" s="1"/>
      <c r="C65" s="4">
        <f>AVERAGE(C52:C63)</f>
        <v>619</v>
      </c>
      <c r="D65" s="4">
        <f>AVERAGE(D52:D63)</f>
        <v>5491</v>
      </c>
      <c r="E65" s="28"/>
      <c r="F65" s="4"/>
      <c r="G65" s="4"/>
      <c r="H65" s="19"/>
      <c r="I65" s="4"/>
      <c r="J65" s="4"/>
      <c r="L65" s="4"/>
      <c r="M65" s="4"/>
    </row>
    <row r="66" spans="1:13" x14ac:dyDescent="0.2">
      <c r="A66" s="7" t="s">
        <v>2</v>
      </c>
      <c r="B66" s="1"/>
      <c r="C66" s="4">
        <f>SUM(C52:C63)</f>
        <v>619</v>
      </c>
      <c r="D66" s="4">
        <f>SUM(D52:D63)</f>
        <v>5491</v>
      </c>
      <c r="F66" s="4"/>
      <c r="G66" s="4"/>
      <c r="I66" s="4"/>
      <c r="J66" s="4"/>
      <c r="L66" s="4"/>
      <c r="M66" s="4"/>
    </row>
    <row r="67" spans="1:13" x14ac:dyDescent="0.2">
      <c r="A67" s="7" t="s">
        <v>6</v>
      </c>
      <c r="B67" s="1"/>
      <c r="C67" s="21">
        <v>2.8210000000000002</v>
      </c>
      <c r="D67" s="21">
        <v>3.2559999999999998</v>
      </c>
      <c r="F67" s="21"/>
      <c r="G67" s="21"/>
      <c r="I67" s="21"/>
      <c r="J67" s="21"/>
      <c r="L67" s="21"/>
      <c r="M67" s="21"/>
    </row>
    <row r="68" spans="1:13" x14ac:dyDescent="0.2">
      <c r="A68" s="7" t="s">
        <v>7</v>
      </c>
      <c r="B68" s="1" t="s">
        <v>8</v>
      </c>
      <c r="C68" s="22">
        <f>C66*C67</f>
        <v>1746.1990000000001</v>
      </c>
      <c r="D68" s="22">
        <f>D66*D67</f>
        <v>17878.696</v>
      </c>
      <c r="F68" s="22"/>
      <c r="G68" s="22"/>
      <c r="I68" s="22"/>
      <c r="J68" s="22"/>
      <c r="L68" s="22"/>
      <c r="M68" s="22"/>
    </row>
    <row r="69" spans="1:13" x14ac:dyDescent="0.2">
      <c r="A69" s="7" t="s">
        <v>7</v>
      </c>
      <c r="B69" s="1" t="s">
        <v>9</v>
      </c>
      <c r="C69" s="23">
        <f>C68/1000</f>
        <v>1.7461990000000001</v>
      </c>
      <c r="D69" s="23">
        <f>D68/1000</f>
        <v>17.878696000000001</v>
      </c>
      <c r="F69" s="23"/>
      <c r="G69" s="23"/>
      <c r="I69" s="23"/>
      <c r="J69" s="23"/>
      <c r="L69" s="23"/>
      <c r="M69" s="23"/>
    </row>
    <row r="70" spans="1:13" x14ac:dyDescent="0.2">
      <c r="A70" s="7" t="s">
        <v>10</v>
      </c>
      <c r="B70" s="1"/>
      <c r="C70" s="40">
        <f>C66+D66</f>
        <v>6110</v>
      </c>
      <c r="D70" s="40"/>
      <c r="F70" s="40"/>
      <c r="G70" s="40"/>
      <c r="I70" s="40"/>
      <c r="J70" s="40"/>
      <c r="L70" s="41"/>
      <c r="M70" s="42"/>
    </row>
    <row r="71" spans="1:13" x14ac:dyDescent="0.2">
      <c r="A71" s="7" t="s">
        <v>11</v>
      </c>
      <c r="B71" s="1"/>
      <c r="C71" s="40">
        <f>C69+D69</f>
        <v>19.624895000000002</v>
      </c>
      <c r="D71" s="40"/>
      <c r="F71" s="40"/>
      <c r="G71" s="40"/>
      <c r="I71" s="40"/>
      <c r="J71" s="40"/>
      <c r="L71" s="40"/>
      <c r="M71" s="42"/>
    </row>
    <row r="75" spans="1:13" ht="16" thickBot="1" x14ac:dyDescent="0.25">
      <c r="C75" s="68" t="s">
        <v>19</v>
      </c>
      <c r="D75" s="69"/>
      <c r="E75" s="69"/>
      <c r="F75" s="69"/>
    </row>
    <row r="76" spans="1:13" ht="16" thickBot="1" x14ac:dyDescent="0.25">
      <c r="C76" s="32" t="s">
        <v>0</v>
      </c>
      <c r="D76" s="33" t="s">
        <v>1</v>
      </c>
      <c r="E76" s="33" t="s">
        <v>22</v>
      </c>
      <c r="F76" s="33" t="s">
        <v>2</v>
      </c>
    </row>
    <row r="77" spans="1:13" x14ac:dyDescent="0.2">
      <c r="A77" s="7" t="s">
        <v>13</v>
      </c>
      <c r="B77" s="1" t="s">
        <v>9</v>
      </c>
      <c r="C77" s="49">
        <f>C24</f>
        <v>77.980104000000011</v>
      </c>
      <c r="D77" s="36">
        <f>C48</f>
        <v>123.203619</v>
      </c>
      <c r="E77" s="36">
        <f>C71+F71</f>
        <v>19.624895000000002</v>
      </c>
      <c r="F77" s="36">
        <f>SUM(C77:E77)</f>
        <v>220.80861800000002</v>
      </c>
    </row>
    <row r="78" spans="1:13" x14ac:dyDescent="0.2">
      <c r="A78" s="7" t="s">
        <v>10</v>
      </c>
      <c r="C78" s="34">
        <f>C23</f>
        <v>171009</v>
      </c>
      <c r="D78" s="35">
        <f>C47</f>
        <v>59261</v>
      </c>
      <c r="E78" s="35">
        <f>C70+F70</f>
        <v>6110</v>
      </c>
      <c r="F78" s="35"/>
    </row>
    <row r="79" spans="1:13" x14ac:dyDescent="0.2">
      <c r="A79" s="7" t="s">
        <v>12</v>
      </c>
      <c r="C79" s="44">
        <f>C77/F77</f>
        <v>0.35315697687125602</v>
      </c>
      <c r="D79" s="48">
        <f>D77/F77</f>
        <v>0.55796562704812536</v>
      </c>
      <c r="E79" s="48">
        <f>E77/F77</f>
        <v>8.8877396080618551E-2</v>
      </c>
      <c r="F79" s="48">
        <f>SUM(C79:E79)</f>
        <v>0.99999999999999989</v>
      </c>
    </row>
    <row r="81" spans="1:6" x14ac:dyDescent="0.2">
      <c r="A81" s="7"/>
      <c r="B81" s="1"/>
      <c r="C81" s="39"/>
      <c r="D81" s="39"/>
      <c r="E81" s="39"/>
      <c r="F81" s="39"/>
    </row>
    <row r="82" spans="1:6" x14ac:dyDescent="0.2">
      <c r="A82" s="7"/>
      <c r="B82" s="1"/>
      <c r="C82" s="39"/>
      <c r="D82" s="39"/>
      <c r="E82" s="39"/>
      <c r="F82" s="39"/>
    </row>
    <row r="84" spans="1:6" x14ac:dyDescent="0.2">
      <c r="C84" s="31"/>
      <c r="D84" s="31"/>
    </row>
    <row r="85" spans="1:6" x14ac:dyDescent="0.2">
      <c r="C85" s="8"/>
      <c r="D85" s="8"/>
    </row>
  </sheetData>
  <mergeCells count="9">
    <mergeCell ref="C75:F75"/>
    <mergeCell ref="C2:H2"/>
    <mergeCell ref="J2:K2"/>
    <mergeCell ref="M2:N2"/>
    <mergeCell ref="C26:F26"/>
    <mergeCell ref="C50:D50"/>
    <mergeCell ref="F50:G50"/>
    <mergeCell ref="I50:J50"/>
    <mergeCell ref="L50:M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Footprint ABS Beckers &amp; Mulder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Avci, Omer</dc:creator>
  <cp:lastModifiedBy>Sander Brugmann</cp:lastModifiedBy>
  <dcterms:created xsi:type="dcterms:W3CDTF">2019-06-13T12:13:35Z</dcterms:created>
  <dcterms:modified xsi:type="dcterms:W3CDTF">2025-04-17T06:06:32Z</dcterms:modified>
</cp:coreProperties>
</file>